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FA322B34-D85D-4BEC-9603-4515DE898551}" xr6:coauthVersionLast="43" xr6:coauthVersionMax="43" xr10:uidLastSave="{00000000-0000-0000-0000-000000000000}"/>
  <workbookProtection workbookAlgorithmName="SHA-512" workbookHashValue="moOx0CdKHAexU/NRJd4bvfer7KjKUUAk9kEmRbSw7uFAIQI/KEPU/gbSbqlLR637V8HmUlrDh2KwQr777fOKpg==" workbookSaltValue="iV1cUnmQoqI3HtdkPLwtQg==" workbookSpinCount="100000" lockStructure="1"/>
  <bookViews>
    <workbookView xWindow="-120" yWindow="-120" windowWidth="29040" windowHeight="15840" xr2:uid="{00000000-000D-0000-FFFF-FFFF00000000}"/>
  </bookViews>
  <sheets>
    <sheet name="T105" sheetId="3" r:id="rId1"/>
    <sheet name="T106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4" l="1"/>
  <c r="G10" i="4"/>
  <c r="G9" i="4"/>
  <c r="G8" i="4"/>
  <c r="G7" i="4"/>
  <c r="G6" i="4"/>
  <c r="G5" i="4"/>
  <c r="AF10" i="3" l="1"/>
  <c r="N10" i="3" s="1"/>
  <c r="AF11" i="3"/>
  <c r="N11" i="3" s="1"/>
  <c r="AF12" i="3"/>
  <c r="N12" i="3" s="1"/>
  <c r="AF13" i="3"/>
  <c r="N13" i="3" s="1"/>
  <c r="AF14" i="3"/>
  <c r="N14" i="3" s="1"/>
  <c r="AF15" i="3"/>
  <c r="N15" i="3" s="1"/>
  <c r="AF16" i="3"/>
  <c r="N16" i="3" s="1"/>
  <c r="AF17" i="3"/>
  <c r="N17" i="3" s="1"/>
  <c r="AF18" i="3"/>
  <c r="N18" i="3" s="1"/>
  <c r="AF19" i="3"/>
  <c r="N19" i="3" s="1"/>
  <c r="AF20" i="3"/>
  <c r="N20" i="3" s="1"/>
  <c r="AF21" i="3"/>
  <c r="N21" i="3" s="1"/>
  <c r="AF22" i="3"/>
  <c r="N22" i="3" s="1"/>
  <c r="AF23" i="3"/>
  <c r="N23" i="3" s="1"/>
  <c r="AF24" i="3"/>
  <c r="N24" i="3" s="1"/>
  <c r="AF25" i="3"/>
  <c r="N25" i="3" s="1"/>
  <c r="AF26" i="3"/>
  <c r="N26" i="3" s="1"/>
  <c r="AF27" i="3"/>
  <c r="N27" i="3" s="1"/>
  <c r="AF28" i="3"/>
  <c r="N28" i="3" s="1"/>
  <c r="AG8" i="3"/>
  <c r="AF8" i="3" s="1"/>
  <c r="N8" i="3" s="1"/>
  <c r="AG9" i="3"/>
  <c r="AF9" i="3" s="1"/>
  <c r="N9" i="3" s="1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7" i="3"/>
  <c r="AF7" i="3" s="1"/>
  <c r="N7" i="3" s="1"/>
  <c r="S16" i="3"/>
  <c r="S15" i="3"/>
  <c r="S14" i="3"/>
  <c r="S13" i="3"/>
  <c r="S12" i="3"/>
  <c r="Z8" i="3"/>
  <c r="Z9" i="3"/>
  <c r="Z10" i="3"/>
  <c r="AA10" i="3" s="1"/>
  <c r="G10" i="3" s="1"/>
  <c r="Z11" i="3"/>
  <c r="AA11" i="3" s="1"/>
  <c r="G11" i="3" s="1"/>
  <c r="Z12" i="3"/>
  <c r="AA12" i="3" s="1"/>
  <c r="G12" i="3" s="1"/>
  <c r="Z13" i="3"/>
  <c r="AA13" i="3" s="1"/>
  <c r="G13" i="3" s="1"/>
  <c r="Z14" i="3"/>
  <c r="AA14" i="3" s="1"/>
  <c r="G14" i="3" s="1"/>
  <c r="Z15" i="3"/>
  <c r="AA15" i="3" s="1"/>
  <c r="G15" i="3" s="1"/>
  <c r="Z16" i="3"/>
  <c r="AA16" i="3" s="1"/>
  <c r="G16" i="3" s="1"/>
  <c r="Z17" i="3"/>
  <c r="AA17" i="3" s="1"/>
  <c r="G17" i="3" s="1"/>
  <c r="Z18" i="3"/>
  <c r="AA18" i="3" s="1"/>
  <c r="G18" i="3" s="1"/>
  <c r="Z19" i="3"/>
  <c r="AA19" i="3" s="1"/>
  <c r="G19" i="3" s="1"/>
  <c r="Z20" i="3"/>
  <c r="AA20" i="3" s="1"/>
  <c r="G20" i="3" s="1"/>
  <c r="Z21" i="3"/>
  <c r="AA21" i="3" s="1"/>
  <c r="G21" i="3" s="1"/>
  <c r="Z22" i="3"/>
  <c r="AA22" i="3" s="1"/>
  <c r="G22" i="3" s="1"/>
  <c r="Z23" i="3"/>
  <c r="AA23" i="3" s="1"/>
  <c r="G23" i="3" s="1"/>
  <c r="Z24" i="3"/>
  <c r="AA24" i="3" s="1"/>
  <c r="G24" i="3" s="1"/>
  <c r="Z25" i="3"/>
  <c r="AA25" i="3" s="1"/>
  <c r="G25" i="3" s="1"/>
  <c r="Z26" i="3"/>
  <c r="AA26" i="3" s="1"/>
  <c r="G26" i="3" s="1"/>
  <c r="Z27" i="3"/>
  <c r="AA27" i="3" s="1"/>
  <c r="G27" i="3" s="1"/>
  <c r="Z28" i="3"/>
  <c r="AA28" i="3" s="1"/>
  <c r="G28" i="3" s="1"/>
  <c r="W8" i="3"/>
  <c r="W9" i="3"/>
  <c r="W10" i="3"/>
  <c r="W11" i="3"/>
  <c r="W12" i="3"/>
  <c r="W13" i="3"/>
  <c r="W14" i="3"/>
  <c r="AC14" i="3" s="1"/>
  <c r="W15" i="3"/>
  <c r="W16" i="3"/>
  <c r="W17" i="3"/>
  <c r="W18" i="3"/>
  <c r="AC18" i="3" s="1"/>
  <c r="W19" i="3"/>
  <c r="W20" i="3"/>
  <c r="W21" i="3"/>
  <c r="W22" i="3"/>
  <c r="AC22" i="3" s="1"/>
  <c r="W23" i="3"/>
  <c r="W24" i="3"/>
  <c r="W25" i="3"/>
  <c r="W26" i="3"/>
  <c r="AC26" i="3" s="1"/>
  <c r="W27" i="3"/>
  <c r="W28" i="3"/>
  <c r="Z7" i="3"/>
  <c r="W7" i="3"/>
  <c r="AC25" i="3" l="1"/>
  <c r="AC21" i="3"/>
  <c r="AC17" i="3"/>
  <c r="AC13" i="3"/>
  <c r="AC10" i="3"/>
  <c r="AC28" i="3"/>
  <c r="AC24" i="3"/>
  <c r="F24" i="3" s="1"/>
  <c r="AE24" i="3" s="1"/>
  <c r="J24" i="3" s="1"/>
  <c r="AC20" i="3"/>
  <c r="F20" i="3" s="1"/>
  <c r="AE20" i="3" s="1"/>
  <c r="J20" i="3" s="1"/>
  <c r="AC16" i="3"/>
  <c r="AC12" i="3"/>
  <c r="AC27" i="3"/>
  <c r="F27" i="3" s="1"/>
  <c r="AE27" i="3" s="1"/>
  <c r="J27" i="3" s="1"/>
  <c r="AC23" i="3"/>
  <c r="F23" i="3" s="1"/>
  <c r="AE23" i="3" s="1"/>
  <c r="J23" i="3" s="1"/>
  <c r="AC19" i="3"/>
  <c r="AC15" i="3"/>
  <c r="F15" i="3" s="1"/>
  <c r="AE15" i="3" s="1"/>
  <c r="J15" i="3" s="1"/>
  <c r="AC11" i="3"/>
  <c r="F11" i="3" s="1"/>
  <c r="AE11" i="3" s="1"/>
  <c r="J11" i="3" s="1"/>
  <c r="F28" i="3"/>
  <c r="AE28" i="3" s="1"/>
  <c r="J28" i="3" s="1"/>
  <c r="F16" i="3"/>
  <c r="AE16" i="3" s="1"/>
  <c r="J16" i="3" s="1"/>
  <c r="F12" i="3"/>
  <c r="AE12" i="3" s="1"/>
  <c r="J12" i="3" s="1"/>
  <c r="AC9" i="3"/>
  <c r="F9" i="3" s="1"/>
  <c r="AE9" i="3" s="1"/>
  <c r="J9" i="3" s="1"/>
  <c r="AC8" i="3"/>
  <c r="F8" i="3" s="1"/>
  <c r="AE8" i="3" s="1"/>
  <c r="J8" i="3" s="1"/>
  <c r="AC7" i="3"/>
  <c r="AA8" i="3"/>
  <c r="G8" i="3" s="1"/>
  <c r="AA9" i="3"/>
  <c r="G9" i="3" s="1"/>
  <c r="F19" i="3"/>
  <c r="AE19" i="3" s="1"/>
  <c r="J19" i="3" s="1"/>
  <c r="F25" i="3"/>
  <c r="AE25" i="3" s="1"/>
  <c r="J25" i="3" s="1"/>
  <c r="F21" i="3"/>
  <c r="AE21" i="3" s="1"/>
  <c r="J21" i="3" s="1"/>
  <c r="F17" i="3"/>
  <c r="AE17" i="3" s="1"/>
  <c r="J17" i="3" s="1"/>
  <c r="F13" i="3"/>
  <c r="AE13" i="3" s="1"/>
  <c r="J13" i="3" s="1"/>
  <c r="F22" i="3"/>
  <c r="AE22" i="3" s="1"/>
  <c r="J22" i="3" s="1"/>
  <c r="F10" i="3"/>
  <c r="AE10" i="3" s="1"/>
  <c r="J10" i="3" s="1"/>
  <c r="F18" i="3"/>
  <c r="AE18" i="3" s="1"/>
  <c r="J18" i="3" s="1"/>
  <c r="F26" i="3"/>
  <c r="AE26" i="3" s="1"/>
  <c r="J26" i="3" s="1"/>
  <c r="F14" i="3"/>
  <c r="AE14" i="3" s="1"/>
  <c r="J14" i="3" s="1"/>
  <c r="AA7" i="3"/>
  <c r="G7" i="3" s="1"/>
  <c r="F7" i="3" l="1"/>
  <c r="AE7" i="3" s="1"/>
  <c r="J7" i="3" s="1"/>
</calcChain>
</file>

<file path=xl/sharedStrings.xml><?xml version="1.0" encoding="utf-8"?>
<sst xmlns="http://schemas.openxmlformats.org/spreadsheetml/2006/main" count="133" uniqueCount="54">
  <si>
    <t>NO</t>
  </si>
  <si>
    <t>CO</t>
  </si>
  <si>
    <t>O2</t>
  </si>
  <si>
    <t>A</t>
  </si>
  <si>
    <t>B</t>
  </si>
  <si>
    <t>Sertifika Tarihi</t>
  </si>
  <si>
    <t>Sertifika Bitiş Tarihi</t>
  </si>
  <si>
    <t>Seri No</t>
  </si>
  <si>
    <t>-</t>
  </si>
  <si>
    <t>N2</t>
  </si>
  <si>
    <t>SO2</t>
  </si>
  <si>
    <t>N</t>
  </si>
  <si>
    <t>C</t>
  </si>
  <si>
    <t>S</t>
  </si>
  <si>
    <t>O</t>
  </si>
  <si>
    <t>ppm</t>
  </si>
  <si>
    <t>mg/m3</t>
  </si>
  <si>
    <t>%Vol</t>
  </si>
  <si>
    <t>Sertifika Birim</t>
  </si>
  <si>
    <t>Sertifika Değeri</t>
  </si>
  <si>
    <t>Gaz Cinsi</t>
  </si>
  <si>
    <t>Hesaplanmış Değer</t>
  </si>
  <si>
    <t>ppm to mg/m3</t>
  </si>
  <si>
    <t>Hesaplanmış Birim</t>
  </si>
  <si>
    <t>C3H8</t>
  </si>
  <si>
    <t>Hesaplama</t>
  </si>
  <si>
    <t>KGS2 Değer Hesap</t>
  </si>
  <si>
    <t>Kalan Süre Hesap</t>
  </si>
  <si>
    <t>Kalan Süre Gün</t>
  </si>
  <si>
    <t>KGS3 Tüpleri Kayıt ve Hesaplama Cetveli</t>
  </si>
  <si>
    <t>Kullanım Durumu</t>
  </si>
  <si>
    <t>Kullanılmıyor</t>
  </si>
  <si>
    <t>Kullanılıyor/Bacada</t>
  </si>
  <si>
    <t>Ambar</t>
  </si>
  <si>
    <t>Yedek</t>
  </si>
  <si>
    <t>SEÖS-T105-V2</t>
  </si>
  <si>
    <t>www.resisco.com</t>
  </si>
  <si>
    <t>KGS2 Uygulanmış Değer*</t>
  </si>
  <si>
    <t>* SEÖS Yazılımı, KGS3 ölçümlerinde KGS2 formülü kullanıyor ise bu değer kullanılır</t>
  </si>
  <si>
    <t xml:space="preserve">Tesis / Baca  </t>
  </si>
  <si>
    <t>NOX</t>
  </si>
  <si>
    <t>TOC</t>
  </si>
  <si>
    <t>HCl</t>
  </si>
  <si>
    <t>HF</t>
  </si>
  <si>
    <t>Dust</t>
  </si>
  <si>
    <t>M20 - Technical Guidance Note (Monitoring)</t>
  </si>
  <si>
    <r>
      <t>Table 4 - AFNOR method for calculating S</t>
    </r>
    <r>
      <rPr>
        <vertAlign val="subscript"/>
        <sz val="11"/>
        <color theme="1"/>
        <rFont val="Calibri Light"/>
        <family val="2"/>
        <charset val="162"/>
      </rPr>
      <t>AMS</t>
    </r>
    <r>
      <rPr>
        <sz val="11"/>
        <color theme="1"/>
        <rFont val="Calibri Light"/>
        <family val="2"/>
        <charset val="162"/>
      </rPr>
      <t xml:space="preserve"> for WID (Waste Incineration Directive) installations</t>
    </r>
  </si>
  <si>
    <t>Günlük Limit Değer</t>
  </si>
  <si>
    <t>KGS3 Sonuçlarının Değerlendirilmesi için Çevre ve Şehircilik Bakanlığı' nın uygun gördüğü Sams hesapla cetvelidir.</t>
  </si>
  <si>
    <t>Kaynak :</t>
  </si>
  <si>
    <r>
      <t>S</t>
    </r>
    <r>
      <rPr>
        <b/>
        <i/>
        <vertAlign val="subscript"/>
        <sz val="11"/>
        <color theme="1"/>
        <rFont val="Calibri Light"/>
        <family val="2"/>
        <charset val="162"/>
      </rPr>
      <t>AMS</t>
    </r>
    <r>
      <rPr>
        <b/>
        <i/>
        <sz val="11"/>
        <color theme="1"/>
        <rFont val="Calibri Light"/>
        <family val="2"/>
        <charset val="162"/>
      </rPr>
      <t xml:space="preserve"> mg/m</t>
    </r>
    <r>
      <rPr>
        <b/>
        <i/>
        <vertAlign val="superscript"/>
        <sz val="11"/>
        <color theme="1"/>
        <rFont val="Calibri Light"/>
        <family val="2"/>
        <charset val="162"/>
      </rPr>
      <t>3</t>
    </r>
  </si>
  <si>
    <r>
      <t>% S</t>
    </r>
    <r>
      <rPr>
        <b/>
        <i/>
        <vertAlign val="subscript"/>
        <sz val="11"/>
        <color rgb="FFC00000"/>
        <rFont val="Calibri Light"/>
        <family val="2"/>
        <charset val="162"/>
      </rPr>
      <t>AMS</t>
    </r>
  </si>
  <si>
    <t>SEÖS-T106-V1</t>
  </si>
  <si>
    <r>
      <t>S</t>
    </r>
    <r>
      <rPr>
        <b/>
        <vertAlign val="subscript"/>
        <sz val="14"/>
        <color rgb="FFC00000"/>
        <rFont val="Calibri Light"/>
        <family val="2"/>
        <charset val="162"/>
      </rPr>
      <t>AMS</t>
    </r>
    <r>
      <rPr>
        <b/>
        <sz val="14"/>
        <color rgb="FFC00000"/>
        <rFont val="Calibri Light"/>
        <family val="2"/>
        <charset val="162"/>
      </rPr>
      <t xml:space="preserve"> Hesaplama Ceveli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</si>
</sst>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162"/>
    </font>
    <font>
      <sz val="11"/>
      <color theme="1"/>
      <name val="Calibri Light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 Light"/>
      <family val="2"/>
      <charset val="162"/>
    </font>
    <font>
      <sz val="9"/>
      <color theme="1"/>
      <name val="Calibri Light"/>
      <family val="2"/>
      <charset val="162"/>
    </font>
    <font>
      <sz val="11"/>
      <color theme="5"/>
      <name val="Calibri Light"/>
      <family val="2"/>
      <charset val="162"/>
    </font>
    <font>
      <b/>
      <i/>
      <u/>
      <sz val="12"/>
      <color theme="1"/>
      <name val="Calibri Light"/>
      <family val="2"/>
      <charset val="162"/>
    </font>
    <font>
      <b/>
      <i/>
      <u/>
      <sz val="9"/>
      <color theme="1"/>
      <name val="Calibri Light"/>
      <family val="2"/>
      <charset val="162"/>
    </font>
    <font>
      <b/>
      <i/>
      <u/>
      <sz val="12"/>
      <color theme="5"/>
      <name val="Calibri Light"/>
      <family val="2"/>
      <charset val="162"/>
    </font>
    <font>
      <sz val="12"/>
      <color theme="1"/>
      <name val="Calibri Light"/>
      <family val="2"/>
      <charset val="162"/>
    </font>
    <font>
      <sz val="12"/>
      <color theme="5"/>
      <name val="Calibri Light"/>
      <family val="2"/>
      <charset val="162"/>
    </font>
    <font>
      <b/>
      <sz val="11"/>
      <color theme="5"/>
      <name val="Calibri Light"/>
      <family val="2"/>
      <charset val="162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C00000"/>
      <name val="Calibri Light"/>
      <family val="2"/>
      <charset val="162"/>
    </font>
    <font>
      <b/>
      <sz val="18"/>
      <color rgb="FFC00000"/>
      <name val="Calibri Light"/>
      <family val="2"/>
      <charset val="162"/>
    </font>
    <font>
      <b/>
      <sz val="11"/>
      <color theme="1"/>
      <name val="Calibri Light"/>
      <family val="2"/>
      <charset val="162"/>
    </font>
    <font>
      <b/>
      <sz val="14"/>
      <color rgb="FFC00000"/>
      <name val="Calibri Light"/>
      <family val="2"/>
      <charset val="162"/>
    </font>
    <font>
      <b/>
      <sz val="11"/>
      <color rgb="FFC00000"/>
      <name val="Calibri Light"/>
      <family val="2"/>
      <charset val="162"/>
    </font>
    <font>
      <u/>
      <sz val="11"/>
      <color theme="10"/>
      <name val="Calibri"/>
      <family val="2"/>
      <scheme val="minor"/>
    </font>
    <font>
      <vertAlign val="subscript"/>
      <sz val="11"/>
      <color theme="1"/>
      <name val="Calibri Light"/>
      <family val="2"/>
      <charset val="162"/>
    </font>
    <font>
      <u/>
      <sz val="11"/>
      <color theme="10"/>
      <name val="Calibri Light"/>
      <family val="2"/>
      <charset val="162"/>
    </font>
    <font>
      <b/>
      <u/>
      <sz val="11"/>
      <color theme="1"/>
      <name val="Calibri Light"/>
      <family val="2"/>
      <charset val="162"/>
    </font>
    <font>
      <i/>
      <sz val="11"/>
      <color theme="1"/>
      <name val="Calibri Light"/>
      <family val="2"/>
      <charset val="162"/>
    </font>
    <font>
      <b/>
      <i/>
      <sz val="11"/>
      <color theme="1"/>
      <name val="Calibri Light"/>
      <family val="2"/>
      <charset val="162"/>
    </font>
    <font>
      <b/>
      <i/>
      <vertAlign val="subscript"/>
      <sz val="11"/>
      <color theme="1"/>
      <name val="Calibri Light"/>
      <family val="2"/>
      <charset val="162"/>
    </font>
    <font>
      <b/>
      <i/>
      <vertAlign val="superscript"/>
      <sz val="11"/>
      <color theme="1"/>
      <name val="Calibri Light"/>
      <family val="2"/>
      <charset val="162"/>
    </font>
    <font>
      <b/>
      <i/>
      <sz val="11"/>
      <color rgb="FFC00000"/>
      <name val="Calibri Light"/>
      <family val="2"/>
      <charset val="162"/>
    </font>
    <font>
      <b/>
      <i/>
      <vertAlign val="subscript"/>
      <sz val="11"/>
      <color rgb="FFC00000"/>
      <name val="Calibri Light"/>
      <family val="2"/>
      <charset val="162"/>
    </font>
    <font>
      <b/>
      <i/>
      <sz val="11"/>
      <name val="Calibri Light"/>
      <family val="2"/>
      <charset val="162"/>
    </font>
    <font>
      <sz val="10"/>
      <color theme="1"/>
      <name val="Calibri Light"/>
      <family val="2"/>
      <charset val="162"/>
    </font>
    <font>
      <b/>
      <vertAlign val="subscript"/>
      <sz val="14"/>
      <color rgb="FFC00000"/>
      <name val="Calibri Ligh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</fills>
  <borders count="9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13" fillId="3" borderId="5" applyNumberFormat="0" applyAlignment="0" applyProtection="0"/>
    <xf numFmtId="0" fontId="14" fillId="3" borderId="4" applyNumberFormat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67">
    <xf numFmtId="0" fontId="0" fillId="0" borderId="0" xfId="0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13" fillId="3" borderId="5" xfId="1" applyAlignment="1">
      <alignment horizontal="center"/>
    </xf>
    <xf numFmtId="0" fontId="14" fillId="3" borderId="4" xfId="2" applyAlignment="1">
      <alignment horizontal="center"/>
    </xf>
    <xf numFmtId="0" fontId="13" fillId="3" borderId="5" xfId="1" applyAlignment="1">
      <alignment horizontal="center" vertical="center"/>
    </xf>
    <xf numFmtId="0" fontId="14" fillId="3" borderId="4" xfId="2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2" xfId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2" fontId="13" fillId="2" borderId="2" xfId="1" applyNumberFormat="1" applyFill="1" applyBorder="1" applyAlignment="1">
      <alignment horizontal="center" vertical="center"/>
    </xf>
    <xf numFmtId="0" fontId="3" fillId="2" borderId="2" xfId="4" applyFill="1" applyBorder="1" applyAlignment="1" applyProtection="1">
      <alignment horizontal="center" vertical="center"/>
      <protection locked="0"/>
    </xf>
    <xf numFmtId="0" fontId="3" fillId="2" borderId="2" xfId="3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4" fontId="6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locked="0"/>
    </xf>
    <xf numFmtId="2" fontId="14" fillId="3" borderId="4" xfId="2" applyNumberFormat="1" applyAlignment="1">
      <alignment horizontal="center" vertical="center"/>
    </xf>
    <xf numFmtId="14" fontId="14" fillId="3" borderId="4" xfId="2" applyNumberFormat="1" applyAlignment="1">
      <alignment horizontal="center" vertical="center"/>
    </xf>
    <xf numFmtId="2" fontId="6" fillId="2" borderId="2" xfId="0" applyNumberFormat="1" applyFont="1" applyFill="1" applyBorder="1" applyAlignment="1" applyProtection="1">
      <alignment horizontal="center" vertical="center"/>
    </xf>
    <xf numFmtId="2" fontId="12" fillId="2" borderId="2" xfId="0" applyNumberFormat="1" applyFont="1" applyFill="1" applyBorder="1" applyAlignment="1" applyProtection="1">
      <alignment horizontal="center" vertical="center"/>
    </xf>
    <xf numFmtId="2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2" borderId="7" xfId="0" applyFont="1" applyFill="1" applyBorder="1" applyAlignment="1">
      <alignment horizontal="center" vertical="center"/>
    </xf>
    <xf numFmtId="0" fontId="3" fillId="2" borderId="0" xfId="3" applyFill="1" applyBorder="1" applyAlignment="1" applyProtection="1">
      <alignment horizontal="center" vertical="center"/>
      <protection locked="0"/>
    </xf>
    <xf numFmtId="0" fontId="3" fillId="2" borderId="0" xfId="4" applyFill="1" applyBorder="1" applyAlignment="1" applyProtection="1">
      <alignment horizontal="center" vertical="center"/>
      <protection locked="0"/>
    </xf>
    <xf numFmtId="2" fontId="13" fillId="2" borderId="0" xfId="1" applyNumberFormat="1" applyFill="1" applyBorder="1" applyAlignment="1">
      <alignment horizontal="center" vertical="center"/>
    </xf>
    <xf numFmtId="0" fontId="13" fillId="2" borderId="0" xfId="1" applyFill="1" applyBorder="1" applyAlignment="1">
      <alignment horizontal="center" vertical="center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2" fontId="6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4" fontId="6" fillId="2" borderId="0" xfId="0" applyNumberFormat="1" applyFont="1" applyFill="1" applyBorder="1" applyAlignment="1" applyProtection="1">
      <alignment horizontal="center" vertical="center"/>
      <protection locked="0"/>
    </xf>
    <xf numFmtId="2" fontId="15" fillId="2" borderId="0" xfId="0" applyNumberFormat="1" applyFont="1" applyFill="1" applyBorder="1" applyAlignment="1" applyProtection="1">
      <alignment horizontal="center" vertical="center"/>
      <protection locked="0"/>
    </xf>
    <xf numFmtId="2" fontId="12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right" vertical="center"/>
    </xf>
    <xf numFmtId="0" fontId="2" fillId="0" borderId="0" xfId="0" applyFont="1" applyProtection="1"/>
    <xf numFmtId="0" fontId="2" fillId="2" borderId="0" xfId="0" applyFont="1" applyFill="1" applyAlignment="1" applyProtection="1">
      <alignment horizontal="center"/>
    </xf>
    <xf numFmtId="0" fontId="31" fillId="2" borderId="7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4" fillId="0" borderId="0" xfId="0" applyFont="1" applyProtection="1"/>
    <xf numFmtId="0" fontId="23" fillId="0" borderId="0" xfId="0" applyFont="1" applyProtection="1"/>
    <xf numFmtId="0" fontId="2" fillId="0" borderId="8" xfId="0" applyFont="1" applyBorder="1" applyProtection="1"/>
    <xf numFmtId="0" fontId="2" fillId="0" borderId="6" xfId="0" applyFont="1" applyBorder="1" applyProtection="1"/>
    <xf numFmtId="0" fontId="16" fillId="2" borderId="7" xfId="0" applyFont="1" applyFill="1" applyBorder="1" applyAlignment="1">
      <alignment horizontal="left" vertical="center"/>
    </xf>
    <xf numFmtId="0" fontId="20" fillId="2" borderId="7" xfId="5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30" fillId="0" borderId="8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/>
    </xf>
    <xf numFmtId="3" fontId="2" fillId="0" borderId="6" xfId="0" applyNumberFormat="1" applyFont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left" vertical="center"/>
    </xf>
    <xf numFmtId="0" fontId="22" fillId="2" borderId="7" xfId="5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</cellXfs>
  <cellStyles count="6">
    <cellStyle name="%20 - Vurgu1" xfId="3" builtinId="30"/>
    <cellStyle name="%20 - Vurgu3" xfId="4" builtinId="38"/>
    <cellStyle name="Çıkış" xfId="1" builtinId="21"/>
    <cellStyle name="Hesaplama" xfId="2" builtinId="22"/>
    <cellStyle name="Köprü" xfId="5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sisco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esis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72"/>
  <sheetViews>
    <sheetView tabSelected="1" zoomScale="85" zoomScaleNormal="85" workbookViewId="0">
      <selection activeCell="E18" sqref="E18"/>
    </sheetView>
  </sheetViews>
  <sheetFormatPr defaultColWidth="0" defaultRowHeight="9.9499999999999993" customHeight="1" zeroHeight="1" x14ac:dyDescent="0.25"/>
  <cols>
    <col min="1" max="1" width="5.7109375" style="4" customWidth="1"/>
    <col min="2" max="2" width="9.140625" style="4" customWidth="1"/>
    <col min="3" max="3" width="9.42578125" style="1" bestFit="1" customWidth="1"/>
    <col min="4" max="4" width="14.5703125" style="1" bestFit="1" customWidth="1"/>
    <col min="5" max="5" width="16.28515625" style="1" customWidth="1"/>
    <col min="6" max="6" width="17.5703125" style="1" bestFit="1" customWidth="1"/>
    <col min="7" max="7" width="17.5703125" style="1" customWidth="1"/>
    <col min="8" max="8" width="5.7109375" style="2" customWidth="1"/>
    <col min="9" max="9" width="5" style="2" customWidth="1"/>
    <col min="10" max="10" width="24.28515625" style="3" bestFit="1" customWidth="1"/>
    <col min="11" max="11" width="17" style="3" customWidth="1"/>
    <col min="12" max="12" width="17.140625" style="3" customWidth="1"/>
    <col min="13" max="13" width="19.140625" style="3" customWidth="1"/>
    <col min="14" max="15" width="20.140625" style="1" customWidth="1"/>
    <col min="16" max="16" width="5.7109375" style="4" customWidth="1"/>
    <col min="17" max="25" width="9.140625" style="4" hidden="1" customWidth="1"/>
    <col min="26" max="26" width="14.5703125" style="4" hidden="1" customWidth="1"/>
    <col min="27" max="27" width="15.42578125" style="4" hidden="1" customWidth="1"/>
    <col min="28" max="30" width="9.140625" style="4" hidden="1" customWidth="1"/>
    <col min="31" max="31" width="19.140625" style="4" hidden="1" customWidth="1"/>
    <col min="32" max="32" width="17.85546875" style="4" hidden="1" customWidth="1"/>
    <col min="33" max="33" width="10.140625" style="4" hidden="1" customWidth="1"/>
    <col min="34" max="34" width="9.140625" style="4" hidden="1" customWidth="1"/>
    <col min="35" max="35" width="17.85546875" style="4" hidden="1" customWidth="1"/>
    <col min="36" max="16384" width="9.140625" style="4" hidden="1"/>
  </cols>
  <sheetData>
    <row r="1" spans="2:35" ht="15.75" thickBot="1" x14ac:dyDescent="0.3">
      <c r="K1" s="16"/>
    </row>
    <row r="2" spans="2:35" ht="27" customHeight="1" thickBot="1" x14ac:dyDescent="0.3"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30" t="s">
        <v>35</v>
      </c>
    </row>
    <row r="3" spans="2:35" ht="9.9499999999999993" customHeight="1" x14ac:dyDescent="0.25">
      <c r="C3" s="4"/>
      <c r="K3" s="16"/>
    </row>
    <row r="4" spans="2:35" ht="23.25" customHeight="1" x14ac:dyDescent="0.25">
      <c r="C4" s="42" t="s">
        <v>39</v>
      </c>
      <c r="D4" s="55"/>
      <c r="E4" s="56"/>
      <c r="F4" s="56"/>
      <c r="G4" s="57"/>
      <c r="H4" s="7"/>
      <c r="I4" s="7"/>
      <c r="J4" s="8"/>
      <c r="K4" s="8"/>
      <c r="L4" s="8"/>
      <c r="M4" s="8"/>
      <c r="N4" s="8"/>
      <c r="O4" s="8"/>
    </row>
    <row r="5" spans="2:35" ht="9.9499999999999993" customHeight="1" x14ac:dyDescent="0.25">
      <c r="C5" s="11"/>
      <c r="D5" s="11"/>
      <c r="E5" s="4"/>
      <c r="F5" s="4"/>
      <c r="G5" s="4"/>
      <c r="H5" s="7"/>
      <c r="I5" s="7"/>
      <c r="J5" s="8"/>
      <c r="K5" s="8"/>
      <c r="L5" s="8"/>
      <c r="M5" s="8"/>
      <c r="N5" s="6"/>
      <c r="O5" s="6"/>
    </row>
    <row r="6" spans="2:35" s="9" customFormat="1" ht="15.75" x14ac:dyDescent="0.25">
      <c r="C6" s="9" t="s">
        <v>20</v>
      </c>
      <c r="D6" s="9" t="s">
        <v>18</v>
      </c>
      <c r="E6" s="18" t="s">
        <v>19</v>
      </c>
      <c r="F6" s="4" t="s">
        <v>21</v>
      </c>
      <c r="G6" s="4" t="s">
        <v>23</v>
      </c>
      <c r="H6" s="5" t="s">
        <v>3</v>
      </c>
      <c r="I6" s="5" t="s">
        <v>4</v>
      </c>
      <c r="J6" s="10" t="s">
        <v>37</v>
      </c>
      <c r="K6" s="10" t="s">
        <v>7</v>
      </c>
      <c r="L6" s="10" t="s">
        <v>5</v>
      </c>
      <c r="M6" s="10" t="s">
        <v>6</v>
      </c>
      <c r="N6" s="10" t="s">
        <v>28</v>
      </c>
      <c r="O6" s="10" t="s">
        <v>30</v>
      </c>
      <c r="W6" s="9" t="s">
        <v>20</v>
      </c>
      <c r="Z6" s="9" t="s">
        <v>18</v>
      </c>
      <c r="AA6" s="9" t="s">
        <v>22</v>
      </c>
      <c r="AC6" s="9" t="s">
        <v>25</v>
      </c>
      <c r="AE6" s="9" t="s">
        <v>26</v>
      </c>
      <c r="AF6" s="9" t="s">
        <v>27</v>
      </c>
      <c r="AI6" s="9" t="s">
        <v>30</v>
      </c>
    </row>
    <row r="7" spans="2:35" s="1" customFormat="1" ht="20.100000000000001" customHeight="1" x14ac:dyDescent="0.25">
      <c r="B7" s="1">
        <v>1</v>
      </c>
      <c r="C7" s="21" t="s">
        <v>8</v>
      </c>
      <c r="D7" s="21" t="s">
        <v>8</v>
      </c>
      <c r="E7" s="20"/>
      <c r="F7" s="19" t="str">
        <f>AC7</f>
        <v>--</v>
      </c>
      <c r="G7" s="17" t="str">
        <f>AA7</f>
        <v>---</v>
      </c>
      <c r="H7" s="24">
        <v>0</v>
      </c>
      <c r="I7" s="24">
        <v>1</v>
      </c>
      <c r="J7" s="27" t="str">
        <f>AE7</f>
        <v/>
      </c>
      <c r="K7" s="22"/>
      <c r="L7" s="23"/>
      <c r="M7" s="23"/>
      <c r="N7" s="27" t="str">
        <f>AF7</f>
        <v/>
      </c>
      <c r="O7" s="29" t="s">
        <v>8</v>
      </c>
      <c r="R7" s="14" t="s">
        <v>11</v>
      </c>
      <c r="S7" s="14">
        <v>14.0067</v>
      </c>
      <c r="U7" s="1" t="s">
        <v>8</v>
      </c>
      <c r="V7" s="1">
        <v>1</v>
      </c>
      <c r="W7" s="15">
        <f t="shared" ref="W7:W28" si="0">VLOOKUP(C7,$U$7:$V$13,2,FALSE)</f>
        <v>1</v>
      </c>
      <c r="X7" s="1" t="s">
        <v>8</v>
      </c>
      <c r="Y7" s="1">
        <v>1</v>
      </c>
      <c r="Z7" s="15">
        <f t="shared" ref="Z7:Z28" si="1">VLOOKUP(D7,$X$7:$Y$10,2,FALSE)</f>
        <v>1</v>
      </c>
      <c r="AA7" s="15" t="str">
        <f>IF(Z7=1,"---",IF(OR(AND(Z7=4,W7=2),AND(Z7=4,W7=3),AND(Z7=4,W7=5),AND(Z7=4,W7=6)),"Hatalı Birim",IF(OR(Z7=2,Z7=3),"mg/m3",IF(Z7=4,"%Vol"))))</f>
        <v>---</v>
      </c>
      <c r="AC7" s="15" t="str">
        <f>IF(OR(W7=1,Z7=1),"--",IF(OR(Z7=3,Z7=4),E7,IF(AND(Z7=2,W7=2),($S$12*E7/22.4),IF(AND(Z7=2,W7=3),($S$13*E7/22.4),IF(AND(Z7=2,W7=5),($S$15*E7/22.4),IF(AND(Z7=2,W7=6),($S$16*E7/22.4)))))))</f>
        <v>--</v>
      </c>
      <c r="AE7" s="28" t="str">
        <f>IF(F7="--","",F7*I7+H7)</f>
        <v/>
      </c>
      <c r="AF7" s="25" t="str">
        <f>IF(M7="","",IF((M7-AG7)&lt;30,"Tüp Değişmeli",M7-AG7))</f>
        <v/>
      </c>
      <c r="AG7" s="26">
        <f ca="1">TODAY()</f>
        <v>43673</v>
      </c>
      <c r="AI7" s="1" t="s">
        <v>8</v>
      </c>
    </row>
    <row r="8" spans="2:35" s="1" customFormat="1" ht="20.100000000000001" customHeight="1" x14ac:dyDescent="0.25">
      <c r="B8" s="1">
        <v>2</v>
      </c>
      <c r="C8" s="21" t="s">
        <v>8</v>
      </c>
      <c r="D8" s="21" t="s">
        <v>8</v>
      </c>
      <c r="E8" s="20"/>
      <c r="F8" s="19" t="str">
        <f t="shared" ref="F8:F28" si="2">AC8</f>
        <v>--</v>
      </c>
      <c r="G8" s="17" t="str">
        <f t="shared" ref="G8:G28" si="3">AA8</f>
        <v>---</v>
      </c>
      <c r="H8" s="24">
        <v>0</v>
      </c>
      <c r="I8" s="24">
        <v>1</v>
      </c>
      <c r="J8" s="27" t="str">
        <f t="shared" ref="J8:J28" si="4">AE8</f>
        <v/>
      </c>
      <c r="K8" s="22"/>
      <c r="L8" s="23"/>
      <c r="M8" s="23"/>
      <c r="N8" s="27" t="str">
        <f t="shared" ref="N8:N28" si="5">AF8</f>
        <v/>
      </c>
      <c r="O8" s="29" t="s">
        <v>8</v>
      </c>
      <c r="R8" s="14" t="s">
        <v>12</v>
      </c>
      <c r="S8" s="14">
        <v>12.0107</v>
      </c>
      <c r="U8" s="1" t="s">
        <v>0</v>
      </c>
      <c r="V8" s="1">
        <v>2</v>
      </c>
      <c r="W8" s="15">
        <f t="shared" si="0"/>
        <v>1</v>
      </c>
      <c r="X8" s="1" t="s">
        <v>15</v>
      </c>
      <c r="Y8" s="1">
        <v>2</v>
      </c>
      <c r="Z8" s="15">
        <f t="shared" si="1"/>
        <v>1</v>
      </c>
      <c r="AA8" s="15" t="str">
        <f t="shared" ref="AA8:AA28" si="6">IF(Z8=1,"---",IF(OR(AND(Z8=4,W8=2),AND(Z8=4,W8=3),AND(Z8=4,W8=5),AND(Z8=4,W8=6)),"Hatalı Birim",IF(OR(Z8=2,Z8=3),"mg/m3",IF(Z8=4,"%Vol"))))</f>
        <v>---</v>
      </c>
      <c r="AC8" s="15" t="str">
        <f t="shared" ref="AC8:AC28" si="7">IF(OR(W8=1,Z8=1),"--",IF(OR(Z8=3,Z8=4),E8,IF(AND(Z8=2,W8=2),($S$12*E8/22.4),IF(AND(Z8=2,W8=3),($S$13*E8/22.4),IF(AND(Z8=2,W8=5),($S$15*E8/22.4),IF(AND(Z8=2,W8=6),($S$16*E8/22.4)))))))</f>
        <v>--</v>
      </c>
      <c r="AE8" s="28" t="str">
        <f t="shared" ref="AE8:AE28" si="8">IF(F8="--","",F8*I8+H8)</f>
        <v/>
      </c>
      <c r="AF8" s="25" t="str">
        <f t="shared" ref="AF8:AF28" si="9">IF(M8="","",IF((M8-AG8)&lt;30,"Tüp Değişmeli",M8-AG8))</f>
        <v/>
      </c>
      <c r="AG8" s="26">
        <f t="shared" ref="AG8:AG28" ca="1" si="10">TODAY()</f>
        <v>43673</v>
      </c>
      <c r="AI8" s="1" t="s">
        <v>32</v>
      </c>
    </row>
    <row r="9" spans="2:35" s="1" customFormat="1" ht="20.100000000000001" customHeight="1" x14ac:dyDescent="0.25">
      <c r="B9" s="1">
        <v>3</v>
      </c>
      <c r="C9" s="21" t="s">
        <v>8</v>
      </c>
      <c r="D9" s="21" t="s">
        <v>8</v>
      </c>
      <c r="E9" s="20"/>
      <c r="F9" s="19" t="str">
        <f t="shared" si="2"/>
        <v>--</v>
      </c>
      <c r="G9" s="17" t="str">
        <f t="shared" si="3"/>
        <v>---</v>
      </c>
      <c r="H9" s="24">
        <v>0</v>
      </c>
      <c r="I9" s="24">
        <v>1</v>
      </c>
      <c r="J9" s="27" t="str">
        <f t="shared" si="4"/>
        <v/>
      </c>
      <c r="K9" s="22"/>
      <c r="L9" s="23"/>
      <c r="M9" s="23"/>
      <c r="N9" s="27" t="str">
        <f t="shared" si="5"/>
        <v/>
      </c>
      <c r="O9" s="29" t="s">
        <v>8</v>
      </c>
      <c r="R9" s="14" t="s">
        <v>13</v>
      </c>
      <c r="S9" s="14">
        <v>32.064999999999998</v>
      </c>
      <c r="U9" s="1" t="s">
        <v>1</v>
      </c>
      <c r="V9" s="1">
        <v>3</v>
      </c>
      <c r="W9" s="15">
        <f t="shared" si="0"/>
        <v>1</v>
      </c>
      <c r="X9" s="1" t="s">
        <v>16</v>
      </c>
      <c r="Y9" s="1">
        <v>3</v>
      </c>
      <c r="Z9" s="15">
        <f t="shared" si="1"/>
        <v>1</v>
      </c>
      <c r="AA9" s="15" t="str">
        <f t="shared" si="6"/>
        <v>---</v>
      </c>
      <c r="AC9" s="15" t="str">
        <f t="shared" si="7"/>
        <v>--</v>
      </c>
      <c r="AE9" s="28" t="str">
        <f t="shared" si="8"/>
        <v/>
      </c>
      <c r="AF9" s="25" t="str">
        <f t="shared" si="9"/>
        <v/>
      </c>
      <c r="AG9" s="26">
        <f t="shared" ca="1" si="10"/>
        <v>43673</v>
      </c>
      <c r="AI9" s="1" t="s">
        <v>31</v>
      </c>
    </row>
    <row r="10" spans="2:35" s="1" customFormat="1" ht="20.100000000000001" customHeight="1" x14ac:dyDescent="0.25">
      <c r="B10" s="1">
        <v>4</v>
      </c>
      <c r="C10" s="21" t="s">
        <v>8</v>
      </c>
      <c r="D10" s="21" t="s">
        <v>8</v>
      </c>
      <c r="E10" s="20"/>
      <c r="F10" s="19" t="str">
        <f t="shared" si="2"/>
        <v>--</v>
      </c>
      <c r="G10" s="17" t="str">
        <f t="shared" si="3"/>
        <v>---</v>
      </c>
      <c r="H10" s="24">
        <v>0</v>
      </c>
      <c r="I10" s="24">
        <v>1</v>
      </c>
      <c r="J10" s="27" t="str">
        <f t="shared" si="4"/>
        <v/>
      </c>
      <c r="K10" s="22"/>
      <c r="L10" s="23"/>
      <c r="M10" s="23"/>
      <c r="N10" s="27" t="str">
        <f t="shared" si="5"/>
        <v/>
      </c>
      <c r="O10" s="29" t="s">
        <v>8</v>
      </c>
      <c r="R10" s="14" t="s">
        <v>14</v>
      </c>
      <c r="S10" s="14">
        <v>15.9994</v>
      </c>
      <c r="U10" s="1" t="s">
        <v>2</v>
      </c>
      <c r="V10" s="1">
        <v>4</v>
      </c>
      <c r="W10" s="15">
        <f t="shared" si="0"/>
        <v>1</v>
      </c>
      <c r="X10" s="1" t="s">
        <v>17</v>
      </c>
      <c r="Y10" s="1">
        <v>4</v>
      </c>
      <c r="Z10" s="15">
        <f t="shared" si="1"/>
        <v>1</v>
      </c>
      <c r="AA10" s="15" t="str">
        <f t="shared" si="6"/>
        <v>---</v>
      </c>
      <c r="AC10" s="15" t="str">
        <f t="shared" si="7"/>
        <v>--</v>
      </c>
      <c r="AE10" s="28" t="str">
        <f t="shared" si="8"/>
        <v/>
      </c>
      <c r="AF10" s="25" t="str">
        <f t="shared" si="9"/>
        <v/>
      </c>
      <c r="AG10" s="26">
        <f t="shared" ca="1" si="10"/>
        <v>43673</v>
      </c>
      <c r="AI10" s="1" t="s">
        <v>33</v>
      </c>
    </row>
    <row r="11" spans="2:35" s="1" customFormat="1" ht="20.100000000000001" customHeight="1" x14ac:dyDescent="0.25">
      <c r="B11" s="1">
        <v>5</v>
      </c>
      <c r="C11" s="21" t="s">
        <v>8</v>
      </c>
      <c r="D11" s="21" t="s">
        <v>8</v>
      </c>
      <c r="E11" s="20"/>
      <c r="F11" s="19" t="str">
        <f t="shared" si="2"/>
        <v>--</v>
      </c>
      <c r="G11" s="17" t="str">
        <f t="shared" si="3"/>
        <v>---</v>
      </c>
      <c r="H11" s="24">
        <v>0</v>
      </c>
      <c r="I11" s="24">
        <v>1</v>
      </c>
      <c r="J11" s="27" t="str">
        <f t="shared" si="4"/>
        <v/>
      </c>
      <c r="K11" s="22"/>
      <c r="L11" s="23"/>
      <c r="M11" s="23"/>
      <c r="N11" s="27" t="str">
        <f t="shared" si="5"/>
        <v/>
      </c>
      <c r="O11" s="29" t="s">
        <v>8</v>
      </c>
      <c r="U11" s="1" t="s">
        <v>10</v>
      </c>
      <c r="V11" s="1">
        <v>5</v>
      </c>
      <c r="W11" s="15">
        <f t="shared" si="0"/>
        <v>1</v>
      </c>
      <c r="Z11" s="15">
        <f t="shared" si="1"/>
        <v>1</v>
      </c>
      <c r="AA11" s="15" t="str">
        <f t="shared" si="6"/>
        <v>---</v>
      </c>
      <c r="AC11" s="15" t="str">
        <f t="shared" si="7"/>
        <v>--</v>
      </c>
      <c r="AE11" s="28" t="str">
        <f t="shared" si="8"/>
        <v/>
      </c>
      <c r="AF11" s="25" t="str">
        <f t="shared" si="9"/>
        <v/>
      </c>
      <c r="AG11" s="26">
        <f t="shared" ca="1" si="10"/>
        <v>43673</v>
      </c>
      <c r="AI11" s="1" t="s">
        <v>34</v>
      </c>
    </row>
    <row r="12" spans="2:35" s="1" customFormat="1" ht="20.100000000000001" customHeight="1" x14ac:dyDescent="0.25">
      <c r="B12" s="1">
        <v>6</v>
      </c>
      <c r="C12" s="21" t="s">
        <v>8</v>
      </c>
      <c r="D12" s="21" t="s">
        <v>8</v>
      </c>
      <c r="E12" s="20"/>
      <c r="F12" s="19" t="str">
        <f t="shared" si="2"/>
        <v>--</v>
      </c>
      <c r="G12" s="17" t="str">
        <f t="shared" si="3"/>
        <v>---</v>
      </c>
      <c r="H12" s="24">
        <v>0</v>
      </c>
      <c r="I12" s="24">
        <v>1</v>
      </c>
      <c r="J12" s="27" t="str">
        <f t="shared" si="4"/>
        <v/>
      </c>
      <c r="K12" s="22"/>
      <c r="L12" s="23"/>
      <c r="M12" s="23"/>
      <c r="N12" s="27" t="str">
        <f t="shared" si="5"/>
        <v/>
      </c>
      <c r="O12" s="29" t="s">
        <v>8</v>
      </c>
      <c r="R12" s="14" t="s">
        <v>0</v>
      </c>
      <c r="S12" s="14">
        <f>S7+S10</f>
        <v>30.0061</v>
      </c>
      <c r="U12" s="1" t="s">
        <v>24</v>
      </c>
      <c r="V12" s="1">
        <v>6</v>
      </c>
      <c r="W12" s="15">
        <f t="shared" si="0"/>
        <v>1</v>
      </c>
      <c r="Z12" s="15">
        <f t="shared" si="1"/>
        <v>1</v>
      </c>
      <c r="AA12" s="15" t="str">
        <f t="shared" si="6"/>
        <v>---</v>
      </c>
      <c r="AC12" s="15" t="str">
        <f t="shared" si="7"/>
        <v>--</v>
      </c>
      <c r="AE12" s="28" t="str">
        <f t="shared" si="8"/>
        <v/>
      </c>
      <c r="AF12" s="25" t="str">
        <f t="shared" si="9"/>
        <v/>
      </c>
      <c r="AG12" s="26">
        <f t="shared" ca="1" si="10"/>
        <v>43673</v>
      </c>
    </row>
    <row r="13" spans="2:35" ht="20.100000000000001" customHeight="1" x14ac:dyDescent="0.25">
      <c r="B13" s="1">
        <v>7</v>
      </c>
      <c r="C13" s="21" t="s">
        <v>8</v>
      </c>
      <c r="D13" s="21" t="s">
        <v>8</v>
      </c>
      <c r="E13" s="20"/>
      <c r="F13" s="19" t="str">
        <f t="shared" si="2"/>
        <v>--</v>
      </c>
      <c r="G13" s="17" t="str">
        <f t="shared" si="3"/>
        <v>---</v>
      </c>
      <c r="H13" s="24">
        <v>0</v>
      </c>
      <c r="I13" s="24">
        <v>1</v>
      </c>
      <c r="J13" s="27" t="str">
        <f t="shared" si="4"/>
        <v/>
      </c>
      <c r="K13" s="22"/>
      <c r="L13" s="23"/>
      <c r="M13" s="23"/>
      <c r="N13" s="27" t="str">
        <f t="shared" si="5"/>
        <v/>
      </c>
      <c r="O13" s="29" t="s">
        <v>8</v>
      </c>
      <c r="R13" s="12" t="s">
        <v>1</v>
      </c>
      <c r="S13" s="12">
        <f>S8+S10</f>
        <v>28.010100000000001</v>
      </c>
      <c r="U13" s="1" t="s">
        <v>9</v>
      </c>
      <c r="V13" s="4">
        <v>7</v>
      </c>
      <c r="W13" s="13">
        <f t="shared" si="0"/>
        <v>1</v>
      </c>
      <c r="Z13" s="13">
        <f t="shared" si="1"/>
        <v>1</v>
      </c>
      <c r="AA13" s="15" t="str">
        <f t="shared" si="6"/>
        <v>---</v>
      </c>
      <c r="AC13" s="15" t="str">
        <f t="shared" si="7"/>
        <v>--</v>
      </c>
      <c r="AE13" s="28" t="str">
        <f t="shared" si="8"/>
        <v/>
      </c>
      <c r="AF13" s="25" t="str">
        <f t="shared" si="9"/>
        <v/>
      </c>
      <c r="AG13" s="26">
        <f t="shared" ca="1" si="10"/>
        <v>43673</v>
      </c>
    </row>
    <row r="14" spans="2:35" ht="20.100000000000001" customHeight="1" x14ac:dyDescent="0.25">
      <c r="B14" s="1">
        <v>8</v>
      </c>
      <c r="C14" s="21" t="s">
        <v>8</v>
      </c>
      <c r="D14" s="21" t="s">
        <v>8</v>
      </c>
      <c r="E14" s="20"/>
      <c r="F14" s="19" t="str">
        <f t="shared" si="2"/>
        <v>--</v>
      </c>
      <c r="G14" s="17" t="str">
        <f t="shared" si="3"/>
        <v>---</v>
      </c>
      <c r="H14" s="24">
        <v>0</v>
      </c>
      <c r="I14" s="24">
        <v>1</v>
      </c>
      <c r="J14" s="27" t="str">
        <f t="shared" si="4"/>
        <v/>
      </c>
      <c r="K14" s="22"/>
      <c r="L14" s="23"/>
      <c r="M14" s="23"/>
      <c r="N14" s="27" t="str">
        <f t="shared" si="5"/>
        <v/>
      </c>
      <c r="O14" s="29" t="s">
        <v>8</v>
      </c>
      <c r="R14" s="12" t="s">
        <v>2</v>
      </c>
      <c r="S14" s="12">
        <f>S10*2</f>
        <v>31.998799999999999</v>
      </c>
      <c r="W14" s="13">
        <f t="shared" si="0"/>
        <v>1</v>
      </c>
      <c r="Z14" s="13">
        <f t="shared" si="1"/>
        <v>1</v>
      </c>
      <c r="AA14" s="15" t="str">
        <f t="shared" si="6"/>
        <v>---</v>
      </c>
      <c r="AC14" s="15" t="str">
        <f t="shared" si="7"/>
        <v>--</v>
      </c>
      <c r="AE14" s="28" t="str">
        <f t="shared" si="8"/>
        <v/>
      </c>
      <c r="AF14" s="25" t="str">
        <f t="shared" si="9"/>
        <v/>
      </c>
      <c r="AG14" s="26">
        <f t="shared" ca="1" si="10"/>
        <v>43673</v>
      </c>
    </row>
    <row r="15" spans="2:35" ht="20.100000000000001" customHeight="1" x14ac:dyDescent="0.25">
      <c r="B15" s="1">
        <v>9</v>
      </c>
      <c r="C15" s="21" t="s">
        <v>8</v>
      </c>
      <c r="D15" s="21" t="s">
        <v>8</v>
      </c>
      <c r="E15" s="20"/>
      <c r="F15" s="19" t="str">
        <f t="shared" si="2"/>
        <v>--</v>
      </c>
      <c r="G15" s="17" t="str">
        <f t="shared" si="3"/>
        <v>---</v>
      </c>
      <c r="H15" s="24">
        <v>0</v>
      </c>
      <c r="I15" s="24">
        <v>1</v>
      </c>
      <c r="J15" s="27" t="str">
        <f t="shared" si="4"/>
        <v/>
      </c>
      <c r="K15" s="22"/>
      <c r="L15" s="23"/>
      <c r="M15" s="23"/>
      <c r="N15" s="27" t="str">
        <f t="shared" si="5"/>
        <v/>
      </c>
      <c r="O15" s="29" t="s">
        <v>8</v>
      </c>
      <c r="R15" s="12" t="s">
        <v>10</v>
      </c>
      <c r="S15" s="12">
        <f>S9+S10+S10</f>
        <v>64.063800000000001</v>
      </c>
      <c r="W15" s="13">
        <f t="shared" si="0"/>
        <v>1</v>
      </c>
      <c r="Z15" s="13">
        <f t="shared" si="1"/>
        <v>1</v>
      </c>
      <c r="AA15" s="15" t="str">
        <f t="shared" si="6"/>
        <v>---</v>
      </c>
      <c r="AC15" s="15" t="str">
        <f t="shared" si="7"/>
        <v>--</v>
      </c>
      <c r="AE15" s="28" t="str">
        <f t="shared" si="8"/>
        <v/>
      </c>
      <c r="AF15" s="25" t="str">
        <f t="shared" si="9"/>
        <v/>
      </c>
      <c r="AG15" s="26">
        <f t="shared" ca="1" si="10"/>
        <v>43673</v>
      </c>
    </row>
    <row r="16" spans="2:35" ht="20.100000000000001" customHeight="1" x14ac:dyDescent="0.25">
      <c r="B16" s="1">
        <v>10</v>
      </c>
      <c r="C16" s="21" t="s">
        <v>8</v>
      </c>
      <c r="D16" s="21" t="s">
        <v>8</v>
      </c>
      <c r="E16" s="20"/>
      <c r="F16" s="19" t="str">
        <f t="shared" si="2"/>
        <v>--</v>
      </c>
      <c r="G16" s="17" t="str">
        <f t="shared" si="3"/>
        <v>---</v>
      </c>
      <c r="H16" s="24">
        <v>0</v>
      </c>
      <c r="I16" s="24">
        <v>1</v>
      </c>
      <c r="J16" s="27" t="str">
        <f t="shared" si="4"/>
        <v/>
      </c>
      <c r="K16" s="22"/>
      <c r="L16" s="23"/>
      <c r="M16" s="23"/>
      <c r="N16" s="27" t="str">
        <f t="shared" si="5"/>
        <v/>
      </c>
      <c r="O16" s="29" t="s">
        <v>8</v>
      </c>
      <c r="R16" s="12" t="s">
        <v>24</v>
      </c>
      <c r="S16" s="12">
        <f>3*S8</f>
        <v>36.0321</v>
      </c>
      <c r="W16" s="13">
        <f t="shared" si="0"/>
        <v>1</v>
      </c>
      <c r="Z16" s="13">
        <f t="shared" si="1"/>
        <v>1</v>
      </c>
      <c r="AA16" s="15" t="str">
        <f t="shared" si="6"/>
        <v>---</v>
      </c>
      <c r="AC16" s="15" t="str">
        <f t="shared" si="7"/>
        <v>--</v>
      </c>
      <c r="AE16" s="28" t="str">
        <f t="shared" si="8"/>
        <v/>
      </c>
      <c r="AF16" s="25" t="str">
        <f t="shared" si="9"/>
        <v/>
      </c>
      <c r="AG16" s="26">
        <f t="shared" ca="1" si="10"/>
        <v>43673</v>
      </c>
    </row>
    <row r="17" spans="2:33" ht="20.100000000000001" customHeight="1" x14ac:dyDescent="0.25">
      <c r="B17" s="1">
        <v>11</v>
      </c>
      <c r="C17" s="21" t="s">
        <v>8</v>
      </c>
      <c r="D17" s="21" t="s">
        <v>8</v>
      </c>
      <c r="E17" s="20"/>
      <c r="F17" s="19" t="str">
        <f t="shared" si="2"/>
        <v>--</v>
      </c>
      <c r="G17" s="17" t="str">
        <f t="shared" si="3"/>
        <v>---</v>
      </c>
      <c r="H17" s="24">
        <v>0</v>
      </c>
      <c r="I17" s="24">
        <v>1</v>
      </c>
      <c r="J17" s="27" t="str">
        <f t="shared" si="4"/>
        <v/>
      </c>
      <c r="K17" s="22"/>
      <c r="L17" s="23"/>
      <c r="M17" s="23"/>
      <c r="N17" s="27" t="str">
        <f t="shared" si="5"/>
        <v/>
      </c>
      <c r="O17" s="29" t="s">
        <v>8</v>
      </c>
      <c r="W17" s="13">
        <f t="shared" si="0"/>
        <v>1</v>
      </c>
      <c r="Z17" s="13">
        <f t="shared" si="1"/>
        <v>1</v>
      </c>
      <c r="AA17" s="15" t="str">
        <f t="shared" si="6"/>
        <v>---</v>
      </c>
      <c r="AC17" s="15" t="str">
        <f t="shared" si="7"/>
        <v>--</v>
      </c>
      <c r="AE17" s="28" t="str">
        <f t="shared" si="8"/>
        <v/>
      </c>
      <c r="AF17" s="25" t="str">
        <f t="shared" si="9"/>
        <v/>
      </c>
      <c r="AG17" s="26">
        <f t="shared" ca="1" si="10"/>
        <v>43673</v>
      </c>
    </row>
    <row r="18" spans="2:33" ht="20.100000000000001" customHeight="1" x14ac:dyDescent="0.25">
      <c r="B18" s="1">
        <v>12</v>
      </c>
      <c r="C18" s="21" t="s">
        <v>8</v>
      </c>
      <c r="D18" s="21" t="s">
        <v>8</v>
      </c>
      <c r="E18" s="20"/>
      <c r="F18" s="19" t="str">
        <f t="shared" si="2"/>
        <v>--</v>
      </c>
      <c r="G18" s="17" t="str">
        <f t="shared" si="3"/>
        <v>---</v>
      </c>
      <c r="H18" s="24">
        <v>0</v>
      </c>
      <c r="I18" s="24">
        <v>1</v>
      </c>
      <c r="J18" s="27" t="str">
        <f t="shared" si="4"/>
        <v/>
      </c>
      <c r="K18" s="22"/>
      <c r="L18" s="23"/>
      <c r="M18" s="23"/>
      <c r="N18" s="27" t="str">
        <f t="shared" si="5"/>
        <v/>
      </c>
      <c r="O18" s="29" t="s">
        <v>8</v>
      </c>
      <c r="W18" s="13">
        <f t="shared" si="0"/>
        <v>1</v>
      </c>
      <c r="Z18" s="13">
        <f t="shared" si="1"/>
        <v>1</v>
      </c>
      <c r="AA18" s="15" t="str">
        <f t="shared" si="6"/>
        <v>---</v>
      </c>
      <c r="AC18" s="15" t="str">
        <f t="shared" si="7"/>
        <v>--</v>
      </c>
      <c r="AE18" s="28" t="str">
        <f t="shared" si="8"/>
        <v/>
      </c>
      <c r="AF18" s="25" t="str">
        <f t="shared" si="9"/>
        <v/>
      </c>
      <c r="AG18" s="26">
        <f t="shared" ca="1" si="10"/>
        <v>43673</v>
      </c>
    </row>
    <row r="19" spans="2:33" ht="20.100000000000001" customHeight="1" x14ac:dyDescent="0.25">
      <c r="B19" s="1">
        <v>13</v>
      </c>
      <c r="C19" s="21" t="s">
        <v>8</v>
      </c>
      <c r="D19" s="21" t="s">
        <v>8</v>
      </c>
      <c r="E19" s="20"/>
      <c r="F19" s="19" t="str">
        <f t="shared" si="2"/>
        <v>--</v>
      </c>
      <c r="G19" s="17" t="str">
        <f t="shared" si="3"/>
        <v>---</v>
      </c>
      <c r="H19" s="24">
        <v>0</v>
      </c>
      <c r="I19" s="24">
        <v>1</v>
      </c>
      <c r="J19" s="27" t="str">
        <f t="shared" si="4"/>
        <v/>
      </c>
      <c r="K19" s="22"/>
      <c r="L19" s="23"/>
      <c r="M19" s="23"/>
      <c r="N19" s="27" t="str">
        <f t="shared" si="5"/>
        <v/>
      </c>
      <c r="O19" s="29" t="s">
        <v>8</v>
      </c>
      <c r="W19" s="13">
        <f t="shared" si="0"/>
        <v>1</v>
      </c>
      <c r="Z19" s="13">
        <f t="shared" si="1"/>
        <v>1</v>
      </c>
      <c r="AA19" s="15" t="str">
        <f t="shared" si="6"/>
        <v>---</v>
      </c>
      <c r="AC19" s="15" t="str">
        <f t="shared" si="7"/>
        <v>--</v>
      </c>
      <c r="AE19" s="28" t="str">
        <f t="shared" si="8"/>
        <v/>
      </c>
      <c r="AF19" s="25" t="str">
        <f t="shared" si="9"/>
        <v/>
      </c>
      <c r="AG19" s="26">
        <f t="shared" ca="1" si="10"/>
        <v>43673</v>
      </c>
    </row>
    <row r="20" spans="2:33" ht="20.100000000000001" customHeight="1" x14ac:dyDescent="0.25">
      <c r="B20" s="1">
        <v>14</v>
      </c>
      <c r="C20" s="21" t="s">
        <v>8</v>
      </c>
      <c r="D20" s="21" t="s">
        <v>8</v>
      </c>
      <c r="E20" s="20"/>
      <c r="F20" s="19" t="str">
        <f t="shared" si="2"/>
        <v>--</v>
      </c>
      <c r="G20" s="17" t="str">
        <f t="shared" si="3"/>
        <v>---</v>
      </c>
      <c r="H20" s="24">
        <v>0</v>
      </c>
      <c r="I20" s="24">
        <v>1</v>
      </c>
      <c r="J20" s="27" t="str">
        <f t="shared" si="4"/>
        <v/>
      </c>
      <c r="K20" s="22"/>
      <c r="L20" s="23"/>
      <c r="M20" s="23"/>
      <c r="N20" s="27" t="str">
        <f t="shared" si="5"/>
        <v/>
      </c>
      <c r="O20" s="29" t="s">
        <v>8</v>
      </c>
      <c r="W20" s="13">
        <f t="shared" si="0"/>
        <v>1</v>
      </c>
      <c r="Z20" s="13">
        <f t="shared" si="1"/>
        <v>1</v>
      </c>
      <c r="AA20" s="15" t="str">
        <f t="shared" si="6"/>
        <v>---</v>
      </c>
      <c r="AC20" s="15" t="str">
        <f t="shared" si="7"/>
        <v>--</v>
      </c>
      <c r="AE20" s="28" t="str">
        <f t="shared" si="8"/>
        <v/>
      </c>
      <c r="AF20" s="25" t="str">
        <f t="shared" si="9"/>
        <v/>
      </c>
      <c r="AG20" s="26">
        <f t="shared" ca="1" si="10"/>
        <v>43673</v>
      </c>
    </row>
    <row r="21" spans="2:33" ht="20.100000000000001" customHeight="1" x14ac:dyDescent="0.25">
      <c r="B21" s="1">
        <v>15</v>
      </c>
      <c r="C21" s="21" t="s">
        <v>8</v>
      </c>
      <c r="D21" s="21" t="s">
        <v>8</v>
      </c>
      <c r="E21" s="20"/>
      <c r="F21" s="19" t="str">
        <f t="shared" si="2"/>
        <v>--</v>
      </c>
      <c r="G21" s="17" t="str">
        <f t="shared" si="3"/>
        <v>---</v>
      </c>
      <c r="H21" s="24">
        <v>0</v>
      </c>
      <c r="I21" s="24">
        <v>1</v>
      </c>
      <c r="J21" s="27" t="str">
        <f t="shared" si="4"/>
        <v/>
      </c>
      <c r="K21" s="22"/>
      <c r="L21" s="23"/>
      <c r="M21" s="23"/>
      <c r="N21" s="27" t="str">
        <f t="shared" si="5"/>
        <v/>
      </c>
      <c r="O21" s="29" t="s">
        <v>8</v>
      </c>
      <c r="W21" s="13">
        <f t="shared" si="0"/>
        <v>1</v>
      </c>
      <c r="Z21" s="13">
        <f t="shared" si="1"/>
        <v>1</v>
      </c>
      <c r="AA21" s="15" t="str">
        <f t="shared" si="6"/>
        <v>---</v>
      </c>
      <c r="AC21" s="15" t="str">
        <f t="shared" si="7"/>
        <v>--</v>
      </c>
      <c r="AE21" s="28" t="str">
        <f t="shared" si="8"/>
        <v/>
      </c>
      <c r="AF21" s="25" t="str">
        <f t="shared" si="9"/>
        <v/>
      </c>
      <c r="AG21" s="26">
        <f t="shared" ca="1" si="10"/>
        <v>43673</v>
      </c>
    </row>
    <row r="22" spans="2:33" ht="20.100000000000001" customHeight="1" x14ac:dyDescent="0.25">
      <c r="B22" s="1">
        <v>16</v>
      </c>
      <c r="C22" s="21" t="s">
        <v>8</v>
      </c>
      <c r="D22" s="21" t="s">
        <v>8</v>
      </c>
      <c r="E22" s="20"/>
      <c r="F22" s="19" t="str">
        <f t="shared" si="2"/>
        <v>--</v>
      </c>
      <c r="G22" s="17" t="str">
        <f t="shared" si="3"/>
        <v>---</v>
      </c>
      <c r="H22" s="24">
        <v>0</v>
      </c>
      <c r="I22" s="24">
        <v>1</v>
      </c>
      <c r="J22" s="27" t="str">
        <f t="shared" si="4"/>
        <v/>
      </c>
      <c r="K22" s="22"/>
      <c r="L22" s="23"/>
      <c r="M22" s="23"/>
      <c r="N22" s="27" t="str">
        <f t="shared" si="5"/>
        <v/>
      </c>
      <c r="O22" s="29" t="s">
        <v>8</v>
      </c>
      <c r="W22" s="13">
        <f t="shared" si="0"/>
        <v>1</v>
      </c>
      <c r="Z22" s="13">
        <f t="shared" si="1"/>
        <v>1</v>
      </c>
      <c r="AA22" s="15" t="str">
        <f t="shared" si="6"/>
        <v>---</v>
      </c>
      <c r="AC22" s="15" t="str">
        <f t="shared" si="7"/>
        <v>--</v>
      </c>
      <c r="AE22" s="28" t="str">
        <f t="shared" si="8"/>
        <v/>
      </c>
      <c r="AF22" s="25" t="str">
        <f t="shared" si="9"/>
        <v/>
      </c>
      <c r="AG22" s="26">
        <f t="shared" ca="1" si="10"/>
        <v>43673</v>
      </c>
    </row>
    <row r="23" spans="2:33" ht="20.100000000000001" customHeight="1" x14ac:dyDescent="0.25">
      <c r="B23" s="1">
        <v>17</v>
      </c>
      <c r="C23" s="21" t="s">
        <v>8</v>
      </c>
      <c r="D23" s="21" t="s">
        <v>8</v>
      </c>
      <c r="E23" s="20"/>
      <c r="F23" s="19" t="str">
        <f t="shared" si="2"/>
        <v>--</v>
      </c>
      <c r="G23" s="17" t="str">
        <f t="shared" si="3"/>
        <v>---</v>
      </c>
      <c r="H23" s="24">
        <v>0</v>
      </c>
      <c r="I23" s="24">
        <v>1</v>
      </c>
      <c r="J23" s="27" t="str">
        <f t="shared" si="4"/>
        <v/>
      </c>
      <c r="K23" s="22"/>
      <c r="L23" s="23"/>
      <c r="M23" s="23"/>
      <c r="N23" s="27" t="str">
        <f t="shared" si="5"/>
        <v/>
      </c>
      <c r="O23" s="29" t="s">
        <v>8</v>
      </c>
      <c r="W23" s="13">
        <f t="shared" si="0"/>
        <v>1</v>
      </c>
      <c r="Z23" s="13">
        <f t="shared" si="1"/>
        <v>1</v>
      </c>
      <c r="AA23" s="15" t="str">
        <f t="shared" si="6"/>
        <v>---</v>
      </c>
      <c r="AC23" s="15" t="str">
        <f t="shared" si="7"/>
        <v>--</v>
      </c>
      <c r="AE23" s="28" t="str">
        <f t="shared" si="8"/>
        <v/>
      </c>
      <c r="AF23" s="25" t="str">
        <f t="shared" si="9"/>
        <v/>
      </c>
      <c r="AG23" s="26">
        <f t="shared" ca="1" si="10"/>
        <v>43673</v>
      </c>
    </row>
    <row r="24" spans="2:33" ht="20.100000000000001" customHeight="1" x14ac:dyDescent="0.25">
      <c r="B24" s="1">
        <v>18</v>
      </c>
      <c r="C24" s="21" t="s">
        <v>8</v>
      </c>
      <c r="D24" s="21" t="s">
        <v>8</v>
      </c>
      <c r="E24" s="20"/>
      <c r="F24" s="19" t="str">
        <f t="shared" si="2"/>
        <v>--</v>
      </c>
      <c r="G24" s="17" t="str">
        <f t="shared" si="3"/>
        <v>---</v>
      </c>
      <c r="H24" s="24">
        <v>0</v>
      </c>
      <c r="I24" s="24">
        <v>1</v>
      </c>
      <c r="J24" s="27" t="str">
        <f t="shared" si="4"/>
        <v/>
      </c>
      <c r="K24" s="22"/>
      <c r="L24" s="23"/>
      <c r="M24" s="23"/>
      <c r="N24" s="27" t="str">
        <f t="shared" si="5"/>
        <v/>
      </c>
      <c r="O24" s="29" t="s">
        <v>8</v>
      </c>
      <c r="W24" s="13">
        <f t="shared" si="0"/>
        <v>1</v>
      </c>
      <c r="Z24" s="13">
        <f t="shared" si="1"/>
        <v>1</v>
      </c>
      <c r="AA24" s="15" t="str">
        <f t="shared" si="6"/>
        <v>---</v>
      </c>
      <c r="AC24" s="15" t="str">
        <f t="shared" si="7"/>
        <v>--</v>
      </c>
      <c r="AE24" s="28" t="str">
        <f t="shared" si="8"/>
        <v/>
      </c>
      <c r="AF24" s="25" t="str">
        <f t="shared" si="9"/>
        <v/>
      </c>
      <c r="AG24" s="26">
        <f t="shared" ca="1" si="10"/>
        <v>43673</v>
      </c>
    </row>
    <row r="25" spans="2:33" ht="20.100000000000001" customHeight="1" x14ac:dyDescent="0.25">
      <c r="B25" s="1">
        <v>19</v>
      </c>
      <c r="C25" s="21" t="s">
        <v>8</v>
      </c>
      <c r="D25" s="21" t="s">
        <v>8</v>
      </c>
      <c r="E25" s="20"/>
      <c r="F25" s="19" t="str">
        <f t="shared" si="2"/>
        <v>--</v>
      </c>
      <c r="G25" s="17" t="str">
        <f t="shared" si="3"/>
        <v>---</v>
      </c>
      <c r="H25" s="24">
        <v>0</v>
      </c>
      <c r="I25" s="24">
        <v>1</v>
      </c>
      <c r="J25" s="27" t="str">
        <f t="shared" si="4"/>
        <v/>
      </c>
      <c r="K25" s="22"/>
      <c r="L25" s="23"/>
      <c r="M25" s="23"/>
      <c r="N25" s="27" t="str">
        <f t="shared" si="5"/>
        <v/>
      </c>
      <c r="O25" s="29" t="s">
        <v>8</v>
      </c>
      <c r="W25" s="13">
        <f t="shared" si="0"/>
        <v>1</v>
      </c>
      <c r="Z25" s="13">
        <f t="shared" si="1"/>
        <v>1</v>
      </c>
      <c r="AA25" s="15" t="str">
        <f t="shared" si="6"/>
        <v>---</v>
      </c>
      <c r="AC25" s="15" t="str">
        <f t="shared" si="7"/>
        <v>--</v>
      </c>
      <c r="AE25" s="28" t="str">
        <f t="shared" si="8"/>
        <v/>
      </c>
      <c r="AF25" s="25" t="str">
        <f t="shared" si="9"/>
        <v/>
      </c>
      <c r="AG25" s="26">
        <f t="shared" ca="1" si="10"/>
        <v>43673</v>
      </c>
    </row>
    <row r="26" spans="2:33" ht="20.100000000000001" customHeight="1" x14ac:dyDescent="0.25">
      <c r="B26" s="1">
        <v>20</v>
      </c>
      <c r="C26" s="21" t="s">
        <v>8</v>
      </c>
      <c r="D26" s="21" t="s">
        <v>8</v>
      </c>
      <c r="E26" s="20"/>
      <c r="F26" s="19" t="str">
        <f t="shared" si="2"/>
        <v>--</v>
      </c>
      <c r="G26" s="17" t="str">
        <f t="shared" si="3"/>
        <v>---</v>
      </c>
      <c r="H26" s="24">
        <v>0</v>
      </c>
      <c r="I26" s="24">
        <v>1</v>
      </c>
      <c r="J26" s="27" t="str">
        <f t="shared" si="4"/>
        <v/>
      </c>
      <c r="K26" s="22"/>
      <c r="L26" s="23"/>
      <c r="M26" s="23"/>
      <c r="N26" s="27" t="str">
        <f t="shared" si="5"/>
        <v/>
      </c>
      <c r="O26" s="29" t="s">
        <v>8</v>
      </c>
      <c r="W26" s="13">
        <f t="shared" si="0"/>
        <v>1</v>
      </c>
      <c r="Z26" s="13">
        <f t="shared" si="1"/>
        <v>1</v>
      </c>
      <c r="AA26" s="15" t="str">
        <f t="shared" si="6"/>
        <v>---</v>
      </c>
      <c r="AC26" s="15" t="str">
        <f t="shared" si="7"/>
        <v>--</v>
      </c>
      <c r="AE26" s="28" t="str">
        <f t="shared" si="8"/>
        <v/>
      </c>
      <c r="AF26" s="25" t="str">
        <f t="shared" si="9"/>
        <v/>
      </c>
      <c r="AG26" s="26">
        <f t="shared" ca="1" si="10"/>
        <v>43673</v>
      </c>
    </row>
    <row r="27" spans="2:33" ht="20.100000000000001" customHeight="1" x14ac:dyDescent="0.25">
      <c r="B27" s="1">
        <v>21</v>
      </c>
      <c r="C27" s="21" t="s">
        <v>8</v>
      </c>
      <c r="D27" s="21" t="s">
        <v>8</v>
      </c>
      <c r="E27" s="20"/>
      <c r="F27" s="19" t="str">
        <f t="shared" si="2"/>
        <v>--</v>
      </c>
      <c r="G27" s="17" t="str">
        <f t="shared" si="3"/>
        <v>---</v>
      </c>
      <c r="H27" s="24">
        <v>0</v>
      </c>
      <c r="I27" s="24">
        <v>1</v>
      </c>
      <c r="J27" s="27" t="str">
        <f t="shared" si="4"/>
        <v/>
      </c>
      <c r="K27" s="22"/>
      <c r="L27" s="23"/>
      <c r="M27" s="23"/>
      <c r="N27" s="27" t="str">
        <f t="shared" si="5"/>
        <v/>
      </c>
      <c r="O27" s="29" t="s">
        <v>8</v>
      </c>
      <c r="W27" s="13">
        <f t="shared" si="0"/>
        <v>1</v>
      </c>
      <c r="Z27" s="13">
        <f t="shared" si="1"/>
        <v>1</v>
      </c>
      <c r="AA27" s="15" t="str">
        <f t="shared" si="6"/>
        <v>---</v>
      </c>
      <c r="AC27" s="15" t="str">
        <f t="shared" si="7"/>
        <v>--</v>
      </c>
      <c r="AE27" s="28" t="str">
        <f t="shared" si="8"/>
        <v/>
      </c>
      <c r="AF27" s="25" t="str">
        <f t="shared" si="9"/>
        <v/>
      </c>
      <c r="AG27" s="26">
        <f t="shared" ca="1" si="10"/>
        <v>43673</v>
      </c>
    </row>
    <row r="28" spans="2:33" ht="20.100000000000001" customHeight="1" x14ac:dyDescent="0.25">
      <c r="B28" s="1">
        <v>22</v>
      </c>
      <c r="C28" s="21" t="s">
        <v>8</v>
      </c>
      <c r="D28" s="21" t="s">
        <v>8</v>
      </c>
      <c r="E28" s="20"/>
      <c r="F28" s="19" t="str">
        <f t="shared" si="2"/>
        <v>--</v>
      </c>
      <c r="G28" s="17" t="str">
        <f t="shared" si="3"/>
        <v>---</v>
      </c>
      <c r="H28" s="24">
        <v>0</v>
      </c>
      <c r="I28" s="24">
        <v>1</v>
      </c>
      <c r="J28" s="27" t="str">
        <f t="shared" si="4"/>
        <v/>
      </c>
      <c r="K28" s="22"/>
      <c r="L28" s="23"/>
      <c r="M28" s="23"/>
      <c r="N28" s="27" t="str">
        <f t="shared" si="5"/>
        <v/>
      </c>
      <c r="O28" s="29" t="s">
        <v>8</v>
      </c>
      <c r="W28" s="13">
        <f t="shared" si="0"/>
        <v>1</v>
      </c>
      <c r="Z28" s="13">
        <f t="shared" si="1"/>
        <v>1</v>
      </c>
      <c r="AA28" s="15" t="str">
        <f t="shared" si="6"/>
        <v>---</v>
      </c>
      <c r="AC28" s="15" t="str">
        <f t="shared" si="7"/>
        <v>--</v>
      </c>
      <c r="AE28" s="28" t="str">
        <f t="shared" si="8"/>
        <v/>
      </c>
      <c r="AF28" s="25" t="str">
        <f t="shared" si="9"/>
        <v/>
      </c>
      <c r="AG28" s="26">
        <f t="shared" ca="1" si="10"/>
        <v>43673</v>
      </c>
    </row>
    <row r="29" spans="2:33" ht="15" customHeight="1" x14ac:dyDescent="0.25">
      <c r="B29" s="1"/>
      <c r="C29" s="31"/>
      <c r="D29" s="31"/>
      <c r="E29" s="32"/>
      <c r="F29" s="33"/>
      <c r="G29" s="34"/>
      <c r="H29" s="35"/>
      <c r="I29" s="35"/>
      <c r="J29" s="36"/>
      <c r="K29" s="37"/>
      <c r="L29" s="38"/>
      <c r="M29" s="38"/>
      <c r="N29" s="36"/>
      <c r="O29" s="39"/>
      <c r="W29" s="13"/>
      <c r="Z29" s="13"/>
      <c r="AA29" s="15"/>
      <c r="AC29" s="15"/>
      <c r="AE29" s="40"/>
      <c r="AF29" s="25"/>
      <c r="AG29" s="26"/>
    </row>
    <row r="30" spans="2:33" ht="20.100000000000001" customHeight="1" x14ac:dyDescent="0.25">
      <c r="B30" s="41" t="s">
        <v>38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W30" s="13"/>
      <c r="Z30" s="13"/>
      <c r="AA30" s="15"/>
      <c r="AC30" s="15"/>
      <c r="AE30" s="40"/>
      <c r="AF30" s="25"/>
      <c r="AG30" s="26"/>
    </row>
    <row r="31" spans="2:33" ht="15" customHeight="1" thickBot="1" x14ac:dyDescent="0.3"/>
    <row r="32" spans="2:33" ht="20.100000000000001" customHeight="1" thickBot="1" x14ac:dyDescent="0.3">
      <c r="B32" s="53" t="s">
        <v>36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ht="20.100000000000001" customHeight="1" x14ac:dyDescent="0.25"/>
    <row r="34" ht="20.100000000000001" hidden="1" customHeight="1" x14ac:dyDescent="0.25"/>
    <row r="35" ht="20.100000000000001" hidden="1" customHeight="1" x14ac:dyDescent="0.25"/>
    <row r="36" ht="20.100000000000001" hidden="1" customHeight="1" x14ac:dyDescent="0.25"/>
    <row r="37" ht="20.100000000000001" hidden="1" customHeight="1" x14ac:dyDescent="0.25"/>
    <row r="38" ht="20.100000000000001" hidden="1" customHeight="1" x14ac:dyDescent="0.25"/>
    <row r="39" ht="20.100000000000001" hidden="1" customHeight="1" x14ac:dyDescent="0.25"/>
    <row r="40" ht="20.100000000000001" hidden="1" customHeight="1" x14ac:dyDescent="0.25"/>
    <row r="41" ht="20.100000000000001" hidden="1" customHeight="1" x14ac:dyDescent="0.25"/>
    <row r="42" ht="20.100000000000001" hidden="1" customHeight="1" x14ac:dyDescent="0.25"/>
    <row r="43" ht="20.100000000000001" hidden="1" customHeight="1" x14ac:dyDescent="0.25"/>
    <row r="44" ht="20.100000000000001" hidden="1" customHeight="1" x14ac:dyDescent="0.25"/>
    <row r="45" ht="20.100000000000001" hidden="1" customHeight="1" x14ac:dyDescent="0.25"/>
    <row r="46" ht="9.9499999999999993" hidden="1" customHeight="1" x14ac:dyDescent="0.25"/>
    <row r="47" ht="9.9499999999999993" hidden="1" customHeight="1" x14ac:dyDescent="0.25"/>
    <row r="48" ht="9.9499999999999993" hidden="1" customHeight="1" x14ac:dyDescent="0.25"/>
    <row r="49" ht="9.9499999999999993" hidden="1" customHeight="1" x14ac:dyDescent="0.25"/>
    <row r="50" ht="9.9499999999999993" hidden="1" customHeight="1" x14ac:dyDescent="0.25"/>
    <row r="51" ht="9.9499999999999993" hidden="1" customHeight="1" x14ac:dyDescent="0.25"/>
    <row r="52" ht="9.9499999999999993" hidden="1" customHeight="1" x14ac:dyDescent="0.25"/>
    <row r="53" ht="9.9499999999999993" hidden="1" customHeight="1" x14ac:dyDescent="0.25"/>
    <row r="54" ht="9.9499999999999993" hidden="1" customHeight="1" x14ac:dyDescent="0.25"/>
    <row r="55" ht="9.9499999999999993" hidden="1" customHeight="1" x14ac:dyDescent="0.25"/>
    <row r="56" ht="9.9499999999999993" hidden="1" customHeight="1" x14ac:dyDescent="0.25"/>
    <row r="57" ht="9.9499999999999993" hidden="1" customHeight="1" x14ac:dyDescent="0.25"/>
    <row r="58" ht="9.9499999999999993" hidden="1" customHeight="1" x14ac:dyDescent="0.25"/>
    <row r="59" ht="9.9499999999999993" hidden="1" customHeight="1" x14ac:dyDescent="0.25"/>
    <row r="60" ht="9.9499999999999993" hidden="1" customHeight="1" x14ac:dyDescent="0.25"/>
    <row r="61" ht="9.9499999999999993" hidden="1" customHeight="1" x14ac:dyDescent="0.25"/>
    <row r="62" ht="9.9499999999999993" hidden="1" customHeight="1" x14ac:dyDescent="0.25"/>
    <row r="63" ht="9.9499999999999993" hidden="1" customHeight="1" x14ac:dyDescent="0.25"/>
    <row r="64" ht="9.9499999999999993" hidden="1" customHeight="1" x14ac:dyDescent="0.25"/>
    <row r="65" ht="9.9499999999999993" hidden="1" customHeight="1" x14ac:dyDescent="0.25"/>
    <row r="66" ht="9.9499999999999993" hidden="1" customHeight="1" x14ac:dyDescent="0.25"/>
    <row r="67" ht="9.9499999999999993" hidden="1" customHeight="1" x14ac:dyDescent="0.25"/>
    <row r="68" ht="9.9499999999999993" hidden="1" customHeight="1" x14ac:dyDescent="0.25"/>
    <row r="69" ht="9.9499999999999993" hidden="1" customHeight="1" x14ac:dyDescent="0.25"/>
    <row r="70" ht="9.9499999999999993" hidden="1" customHeight="1" x14ac:dyDescent="0.25"/>
    <row r="71" ht="9.9499999999999993" hidden="1" customHeight="1" x14ac:dyDescent="0.25"/>
    <row r="72" ht="9.9499999999999993" customHeight="1" x14ac:dyDescent="0.25"/>
  </sheetData>
  <sheetProtection algorithmName="SHA-512" hashValue="n+rLDakrj2WDHCj4NdzOZdXNq+nHCDtQaR6qKhRscKJs70KVHG5bk2djyFHd6DBndTyav78QIPMdMpbqrKpGAg==" saltValue="KEDp9Q26J0ovZ6MTjSvjwQ==" spinCount="100000" sheet="1" objects="1" scenarios="1"/>
  <mergeCells count="3">
    <mergeCell ref="B2:N2"/>
    <mergeCell ref="B32:O32"/>
    <mergeCell ref="D4:G4"/>
  </mergeCells>
  <dataValidations count="3">
    <dataValidation type="list" allowBlank="1" showInputMessage="1" showErrorMessage="1" prompt="Gaz Cinsi Seçin" sqref="C7:C29" xr:uid="{00000000-0002-0000-0000-000000000000}">
      <formula1>$U$7:$U$13</formula1>
    </dataValidation>
    <dataValidation type="list" allowBlank="1" showInputMessage="1" showErrorMessage="1" prompt="Sertifika Değerinin Birimini Girin" sqref="D7:D29" xr:uid="{00000000-0002-0000-0000-000001000000}">
      <formula1>$X$7:$X$10</formula1>
    </dataValidation>
    <dataValidation type="list" allowBlank="1" showInputMessage="1" showErrorMessage="1" prompt="Kullanım Durumu Seçiniz" sqref="O7:O29" xr:uid="{00000000-0002-0000-0000-000002000000}">
      <formula1>$AI$7:$AI$11</formula1>
    </dataValidation>
  </dataValidations>
  <hyperlinks>
    <hyperlink ref="B32" r:id="rId1" xr:uid="{99AEC537-E2E1-430C-A016-F9B1C789ECB0}"/>
  </hyperlinks>
  <pageMargins left="0.7" right="0.7" top="0.75" bottom="0.75" header="0.3" footer="0.3"/>
  <pageSetup paperSize="11" scale="99" fitToHeight="0" orientation="landscape" horizont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7FCB-E4B3-4565-8806-8E9402F4BD84}">
  <dimension ref="A1:AI30"/>
  <sheetViews>
    <sheetView showGridLines="0" zoomScale="115" zoomScaleNormal="115" workbookViewId="0">
      <selection activeCell="C8" sqref="C8:D8"/>
    </sheetView>
  </sheetViews>
  <sheetFormatPr defaultColWidth="0" defaultRowHeight="15" zeroHeight="1" x14ac:dyDescent="0.25"/>
  <cols>
    <col min="1" max="1" width="5.7109375" style="43" customWidth="1"/>
    <col min="2" max="8" width="14.7109375" style="43" customWidth="1"/>
    <col min="9" max="9" width="5.7109375" style="43" customWidth="1"/>
    <col min="10" max="10" width="9.140625" style="43" hidden="1" customWidth="1"/>
    <col min="11" max="35" width="0" style="43" hidden="1" customWidth="1"/>
    <col min="36" max="16384" width="9.140625" style="43" hidden="1"/>
  </cols>
  <sheetData>
    <row r="1" spans="2:9" ht="15.75" thickBot="1" x14ac:dyDescent="0.3"/>
    <row r="2" spans="2:9" s="44" customFormat="1" ht="21" thickBot="1" x14ac:dyDescent="0.3">
      <c r="B2" s="63" t="s">
        <v>53</v>
      </c>
      <c r="C2" s="63"/>
      <c r="D2" s="63"/>
      <c r="E2" s="63"/>
      <c r="F2" s="63"/>
      <c r="G2" s="63"/>
      <c r="H2" s="45" t="s">
        <v>52</v>
      </c>
    </row>
    <row r="3" spans="2:9" x14ac:dyDescent="0.25"/>
    <row r="4" spans="2:9" ht="30" customHeight="1" x14ac:dyDescent="0.25">
      <c r="C4" s="60" t="s">
        <v>47</v>
      </c>
      <c r="D4" s="60"/>
      <c r="E4" s="59" t="s">
        <v>51</v>
      </c>
      <c r="F4" s="59"/>
      <c r="G4" s="66" t="s">
        <v>50</v>
      </c>
      <c r="H4" s="66"/>
    </row>
    <row r="5" spans="2:9" x14ac:dyDescent="0.25">
      <c r="B5" s="46" t="s">
        <v>1</v>
      </c>
      <c r="C5" s="62"/>
      <c r="D5" s="62"/>
      <c r="E5" s="61">
        <v>2</v>
      </c>
      <c r="F5" s="61"/>
      <c r="G5" s="58" t="str">
        <f t="shared" ref="G5:G11" si="0">IF(OR(C5="",E5=""),"",C5*E5/100)</f>
        <v/>
      </c>
      <c r="H5" s="58"/>
    </row>
    <row r="6" spans="2:9" x14ac:dyDescent="0.25">
      <c r="B6" s="46" t="s">
        <v>40</v>
      </c>
      <c r="C6" s="62"/>
      <c r="D6" s="62"/>
      <c r="E6" s="61">
        <v>2</v>
      </c>
      <c r="F6" s="61"/>
      <c r="G6" s="58" t="str">
        <f t="shared" si="0"/>
        <v/>
      </c>
      <c r="H6" s="58"/>
    </row>
    <row r="7" spans="2:9" x14ac:dyDescent="0.25">
      <c r="B7" s="46" t="s">
        <v>10</v>
      </c>
      <c r="C7" s="62"/>
      <c r="D7" s="62"/>
      <c r="E7" s="61">
        <v>2</v>
      </c>
      <c r="F7" s="61"/>
      <c r="G7" s="58" t="str">
        <f t="shared" si="0"/>
        <v/>
      </c>
      <c r="H7" s="58"/>
    </row>
    <row r="8" spans="2:9" x14ac:dyDescent="0.25">
      <c r="B8" s="46" t="s">
        <v>41</v>
      </c>
      <c r="C8" s="62"/>
      <c r="D8" s="62"/>
      <c r="E8" s="61">
        <v>3</v>
      </c>
      <c r="F8" s="61"/>
      <c r="G8" s="58" t="str">
        <f t="shared" si="0"/>
        <v/>
      </c>
      <c r="H8" s="58"/>
    </row>
    <row r="9" spans="2:9" x14ac:dyDescent="0.25">
      <c r="B9" s="46" t="s">
        <v>42</v>
      </c>
      <c r="C9" s="62"/>
      <c r="D9" s="62"/>
      <c r="E9" s="61">
        <v>10</v>
      </c>
      <c r="F9" s="61"/>
      <c r="G9" s="58" t="str">
        <f t="shared" si="0"/>
        <v/>
      </c>
      <c r="H9" s="58"/>
    </row>
    <row r="10" spans="2:9" x14ac:dyDescent="0.25">
      <c r="B10" s="46" t="s">
        <v>43</v>
      </c>
      <c r="C10" s="62"/>
      <c r="D10" s="62"/>
      <c r="E10" s="61">
        <v>20</v>
      </c>
      <c r="F10" s="61"/>
      <c r="G10" s="58" t="str">
        <f t="shared" si="0"/>
        <v/>
      </c>
      <c r="H10" s="58"/>
    </row>
    <row r="11" spans="2:9" x14ac:dyDescent="0.25">
      <c r="B11" s="46" t="s">
        <v>44</v>
      </c>
      <c r="C11" s="62"/>
      <c r="D11" s="62"/>
      <c r="E11" s="61">
        <v>10</v>
      </c>
      <c r="F11" s="61"/>
      <c r="G11" s="58" t="str">
        <f t="shared" si="0"/>
        <v/>
      </c>
      <c r="H11" s="58"/>
      <c r="I11" s="47"/>
    </row>
    <row r="12" spans="2:9" x14ac:dyDescent="0.25"/>
    <row r="13" spans="2:9" x14ac:dyDescent="0.25">
      <c r="B13" s="48" t="s">
        <v>48</v>
      </c>
    </row>
    <row r="14" spans="2:9" x14ac:dyDescent="0.25"/>
    <row r="15" spans="2:9" x14ac:dyDescent="0.25">
      <c r="B15" s="49" t="s">
        <v>49</v>
      </c>
    </row>
    <row r="16" spans="2:9" x14ac:dyDescent="0.25">
      <c r="B16" s="50" t="s">
        <v>45</v>
      </c>
      <c r="C16" s="50"/>
      <c r="D16" s="50"/>
      <c r="E16" s="50"/>
      <c r="F16" s="50"/>
      <c r="G16" s="50"/>
      <c r="H16" s="50"/>
    </row>
    <row r="17" spans="2:8" ht="18" x14ac:dyDescent="0.35">
      <c r="B17" s="51" t="s">
        <v>46</v>
      </c>
      <c r="C17" s="51"/>
      <c r="D17" s="51"/>
      <c r="E17" s="51"/>
      <c r="F17" s="51"/>
      <c r="G17" s="51"/>
      <c r="H17" s="51"/>
    </row>
    <row r="18" spans="2:8" ht="15.75" thickBot="1" x14ac:dyDescent="0.3"/>
    <row r="19" spans="2:8" s="44" customFormat="1" ht="20.100000000000001" customHeight="1" thickBot="1" x14ac:dyDescent="0.3">
      <c r="B19" s="64" t="s">
        <v>36</v>
      </c>
      <c r="C19" s="65"/>
      <c r="D19" s="65"/>
      <c r="E19" s="65"/>
      <c r="F19" s="65"/>
      <c r="G19" s="65"/>
      <c r="H19" s="65"/>
    </row>
    <row r="20" spans="2:8" x14ac:dyDescent="0.25"/>
    <row r="21" spans="2:8" hidden="1" x14ac:dyDescent="0.25"/>
    <row r="22" spans="2:8" hidden="1" x14ac:dyDescent="0.25"/>
    <row r="23" spans="2:8" hidden="1" x14ac:dyDescent="0.25"/>
    <row r="24" spans="2:8" hidden="1" x14ac:dyDescent="0.25"/>
    <row r="25" spans="2:8" hidden="1" x14ac:dyDescent="0.25"/>
    <row r="26" spans="2:8" hidden="1" x14ac:dyDescent="0.25"/>
    <row r="27" spans="2:8" hidden="1" x14ac:dyDescent="0.25"/>
    <row r="28" spans="2:8" hidden="1" x14ac:dyDescent="0.25"/>
    <row r="29" spans="2:8" hidden="1" x14ac:dyDescent="0.25"/>
    <row r="30" spans="2:8" hidden="1" x14ac:dyDescent="0.25"/>
  </sheetData>
  <sheetProtection algorithmName="SHA-512" hashValue="jwvarYhY/gSsgbcM/SxkBXR6FATkvMbIngT+IIovJhQ7bC6Lz5YbmgHx1nRbd+fT62hwT0WAAcXT29OueO7lSQ==" saltValue="c+4GKfeWqrqtj7FQDhlwnA==" spinCount="100000" sheet="1" objects="1" scenarios="1" selectLockedCells="1"/>
  <mergeCells count="26">
    <mergeCell ref="E10:F10"/>
    <mergeCell ref="B2:G2"/>
    <mergeCell ref="B19:H19"/>
    <mergeCell ref="G4:H4"/>
    <mergeCell ref="G5:H5"/>
    <mergeCell ref="G6:H6"/>
    <mergeCell ref="G7:H7"/>
    <mergeCell ref="G8:H8"/>
    <mergeCell ref="G9:H9"/>
    <mergeCell ref="G11:H11"/>
    <mergeCell ref="G10:H10"/>
    <mergeCell ref="E4:F4"/>
    <mergeCell ref="C4:D4"/>
    <mergeCell ref="E11:F11"/>
    <mergeCell ref="C5:D5"/>
    <mergeCell ref="C6:D6"/>
    <mergeCell ref="C7:D7"/>
    <mergeCell ref="C8:D8"/>
    <mergeCell ref="C9:D9"/>
    <mergeCell ref="C10:D10"/>
    <mergeCell ref="C11:D11"/>
    <mergeCell ref="E5:F5"/>
    <mergeCell ref="E6:F6"/>
    <mergeCell ref="E7:F7"/>
    <mergeCell ref="E8:F8"/>
    <mergeCell ref="E9:F9"/>
  </mergeCells>
  <hyperlinks>
    <hyperlink ref="B19" r:id="rId1" xr:uid="{9F6CE491-80F9-49D1-977E-5213104D4E4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T105</vt:lpstr>
      <vt:lpstr>T106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2019-07-27T12:02:25Z</dcterms:modified>
</cp:coreProperties>
</file>